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6875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B26" i="3"/>
  <c r="C26" s="1"/>
  <c r="C10"/>
  <c r="C9"/>
  <c r="B4"/>
  <c r="B7" s="1"/>
  <c r="B3"/>
  <c r="C4" s="1"/>
  <c r="I35" i="2"/>
  <c r="H33"/>
  <c r="G33"/>
  <c r="E33"/>
  <c r="H30"/>
  <c r="G30"/>
  <c r="E30"/>
  <c r="H28"/>
  <c r="G28"/>
  <c r="E28"/>
  <c r="H27"/>
  <c r="G27"/>
  <c r="E27"/>
  <c r="H26"/>
  <c r="G26"/>
  <c r="E26"/>
  <c r="H25"/>
  <c r="G25"/>
  <c r="E25"/>
  <c r="H24"/>
  <c r="G24"/>
  <c r="E24"/>
  <c r="H20"/>
  <c r="G20"/>
  <c r="E20"/>
  <c r="H18"/>
  <c r="G18"/>
  <c r="G21" s="1"/>
  <c r="C33" i="3" s="1"/>
  <c r="E18" i="2"/>
  <c r="E21" s="1"/>
  <c r="B33" i="3" s="1"/>
  <c r="H15" i="2"/>
  <c r="G15"/>
  <c r="E15"/>
  <c r="H13"/>
  <c r="G13"/>
  <c r="E13"/>
  <c r="I13" s="1"/>
  <c r="H11"/>
  <c r="G11"/>
  <c r="E11"/>
  <c r="I11" s="1"/>
  <c r="H10"/>
  <c r="G10"/>
  <c r="E10"/>
  <c r="H8"/>
  <c r="G8"/>
  <c r="E8"/>
  <c r="H6"/>
  <c r="G6"/>
  <c r="E6"/>
  <c r="I6" s="1"/>
  <c r="H4"/>
  <c r="G4"/>
  <c r="E4"/>
  <c r="I27" l="1"/>
  <c r="G34"/>
  <c r="C34" i="3" s="1"/>
  <c r="I20" i="2"/>
  <c r="I15"/>
  <c r="I10"/>
  <c r="I8"/>
  <c r="C11" i="3"/>
  <c r="G36" i="2"/>
  <c r="C32" i="3" s="1"/>
  <c r="E36" i="2"/>
  <c r="C5" i="3" s="1"/>
  <c r="E34" i="2"/>
  <c r="B34" i="3" s="1"/>
  <c r="I28" i="2"/>
  <c r="I4"/>
  <c r="I18"/>
  <c r="I25"/>
  <c r="I30"/>
  <c r="I26"/>
  <c r="I33"/>
  <c r="I24"/>
  <c r="B12" i="3"/>
  <c r="I21" i="2" l="1"/>
  <c r="C6" i="3"/>
  <c r="C8" s="1"/>
  <c r="I34" i="2"/>
  <c r="B32" i="3"/>
  <c r="C7"/>
  <c r="I36" i="2"/>
  <c r="C12" i="3" l="1"/>
  <c r="C15"/>
  <c r="C20" l="1"/>
  <c r="C13"/>
  <c r="C14"/>
  <c r="C19"/>
  <c r="C16" l="1"/>
  <c r="C22" s="1"/>
  <c r="C21"/>
  <c r="C24" l="1"/>
  <c r="C30" s="1"/>
  <c r="B25"/>
  <c r="C25" s="1"/>
  <c r="C27" l="1"/>
  <c r="C29"/>
</calcChain>
</file>

<file path=xl/sharedStrings.xml><?xml version="1.0" encoding="utf-8"?>
<sst xmlns="http://schemas.openxmlformats.org/spreadsheetml/2006/main" count="183" uniqueCount="126">
  <si>
    <t>Název</t>
  </si>
  <si>
    <t>Hodnota</t>
  </si>
  <si>
    <t>Nadpis rekapitulace</t>
  </si>
  <si>
    <t>Seznam prací a dodávek elektrotechnických zařízení</t>
  </si>
  <si>
    <t>Akce</t>
  </si>
  <si>
    <t>VÝMĚNA VÝTAHU V BUDOVĚ "B"</t>
  </si>
  <si>
    <t>Projekt</t>
  </si>
  <si>
    <t>Silnoproudá elektrotechnika</t>
  </si>
  <si>
    <t>Investor</t>
  </si>
  <si>
    <t>Město Kroměříž, Velké nám. 115</t>
  </si>
  <si>
    <t>Z. č.</t>
  </si>
  <si>
    <t>P 5/24</t>
  </si>
  <si>
    <t>A. č.</t>
  </si>
  <si>
    <t/>
  </si>
  <si>
    <t>Smlouva</t>
  </si>
  <si>
    <t>Vypracoval</t>
  </si>
  <si>
    <t>Ing. Doupovec</t>
  </si>
  <si>
    <t>Kontroloval</t>
  </si>
  <si>
    <t>Datum</t>
  </si>
  <si>
    <t>12.03.2024</t>
  </si>
  <si>
    <t>Zpracovatel</t>
  </si>
  <si>
    <t>AKTÉ projekt s.r.o.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</si>
  <si>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</si>
  <si>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</si>
  <si>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</si>
  <si>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</si>
  <si>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</si>
  <si>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</si>
  <si>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</si>
  <si>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</si>
  <si>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</si>
  <si>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</si>
  <si>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</si>
  <si>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</si>
  <si>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</si>
  <si>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</si>
  <si>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</si>
  <si>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</si>
  <si>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</si>
  <si>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</si>
  <si>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</si>
  <si>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</si>
  <si>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</si>
  <si>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</si>
  <si>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</si>
  <si>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</si>
  <si>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</si>
  <si>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</si>
  <si>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</si>
  <si>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</si>
  <si>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</si>
  <si>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</si>
  <si>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</si>
  <si>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</si>
  <si>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</si>
  <si>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</si>
  <si>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</si>
  <si>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</si>
  <si>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</si>
  <si>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DOPLNĚNÍ RH</t>
  </si>
  <si>
    <t>LTN-32B-3 Jistič MCB</t>
  </si>
  <si>
    <t>ks</t>
  </si>
  <si>
    <t>HLAVNÍ VYPÍNAČ VÝTAHU</t>
  </si>
  <si>
    <t>QF1- Vypínač trojpólový IP 65; řazení 3; b. šedá; 40A</t>
  </si>
  <si>
    <t>OCHRANNÁ SVORKOVNICE</t>
  </si>
  <si>
    <t>EPS2 s krytem</t>
  </si>
  <si>
    <t>LIŠTA</t>
  </si>
  <si>
    <t>LHD 40X40_HD LIŠTA HRANATÁ (2m v kartonu) - DVOJ. ZÁMEK</t>
  </si>
  <si>
    <t>m</t>
  </si>
  <si>
    <t xml:space="preserve"> KRYT LH 40X40 SPOJOVACÍ</t>
  </si>
  <si>
    <t>VODIČ JEDNOŽILOVÝ, IZOLACE PVC</t>
  </si>
  <si>
    <t>CY (H07V-U) 16 mm2,zž, pevně</t>
  </si>
  <si>
    <t>KABEL SILOVÝ,IZOLACE PVC</t>
  </si>
  <si>
    <t>CYKY 5-Jx10 mm2, pevně</t>
  </si>
  <si>
    <t>Demontáže</t>
  </si>
  <si>
    <t>JISTIČ</t>
  </si>
  <si>
    <t>LSN-63B-3 Jistič MCB</t>
  </si>
  <si>
    <t>SPÍNAČ</t>
  </si>
  <si>
    <t xml:space="preserve"> Spínač trojpólový s pojistkami; IP 65, nástěnná montáž; řazení 3; b. šedá </t>
  </si>
  <si>
    <t>Demontáže - celkem</t>
  </si>
  <si>
    <t>HZS</t>
  </si>
  <si>
    <t>HODINOVE ZUCTOVACI SAZBY</t>
  </si>
  <si>
    <t xml:space="preserve"> Uprava stavajiciho rozvadece</t>
  </si>
  <si>
    <t>hod</t>
  </si>
  <si>
    <t xml:space="preserve"> Napojeni na stavajici zarizeni</t>
  </si>
  <si>
    <t xml:space="preserve"> Priprava ke komplexni zkousce</t>
  </si>
  <si>
    <t xml:space="preserve"> Zauceni obsluhy</t>
  </si>
  <si>
    <t xml:space="preserve"> Dokumentace skutečného provedení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</si>
  <si>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</si>
  <si>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</si>
  <si>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</si>
  <si>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</si>
  <si>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</si>
  <si>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>HZS - celkem</t>
  </si>
  <si>
    <t>Podružný materiál</t>
  </si>
  <si>
    <t>Montážní materiál a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</si>
  <si>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</si>
  <si>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</si>
  <si>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</si>
  <si>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</si>
  <si>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</si>
  <si>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</si>
  <si>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</si>
  <si>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</si>
  <si>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</si>
  <si>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</si>
  <si>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</si>
  <si>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</si>
  <si>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</si>
  <si>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</si>
  <si>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</si>
  <si>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</si>
  <si>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</si>
  <si>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</si>
  <si>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</si>
  <si>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</si>
  <si>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</si>
  <si>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</si>
  <si>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</si>
  <si>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</si>
  <si>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</si>
  <si>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</si>
  <si>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</si>
  <si>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</si>
  <si>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</si>
  <si>
    <t xml:space="preserve">  HZS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</si>
</sst>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activeCell="A48" sqref="A48"/>
    </sheetView>
  </sheetViews>
  <sheetFormatPr defaultRowHeight="15"/>
  <cols>
    <col min="1" max="1" width="39.28515625" style="1" bestFit="1" customWidth="1"/>
    <col min="2" max="2" width="9.140625" style="9"/>
    <col min="3" max="3" width="10.140625" style="9" bestFit="1" customWidth="1"/>
    <col min="5" max="5" width="0" style="8" hidden="1" customWidth="1"/>
  </cols>
  <sheetData>
    <row r="1" spans="1:3">
      <c r="A1" s="2" t="s">
        <v>0</v>
      </c>
      <c r="B1" s="10" t="s">
        <v>96</v>
      </c>
      <c r="C1" s="10" t="s">
        <v>97</v>
      </c>
    </row>
    <row r="2" spans="1:3">
      <c r="A2" s="4" t="s">
        <v>98</v>
      </c>
      <c r="B2" s="17"/>
      <c r="C2" s="17"/>
    </row>
    <row r="3" spans="1:3">
      <c r="A3" s="5" t="s">
        <v>99</v>
      </c>
      <c r="B3" s="14">
        <f>0</f>
        <v>0</v>
      </c>
      <c r="C3" s="14"/>
    </row>
    <row r="4" spans="1:3">
      <c r="A4" s="5" t="s">
        <v>100</v>
      </c>
      <c r="B4" s="14">
        <f>B3 * Parametry!B16 / 100</f>
        <v>0</v>
      </c>
      <c r="C4" s="14">
        <f>B3 * Parametry!B17 / 100</f>
        <v>0</v>
      </c>
    </row>
    <row r="5" spans="1:3">
      <c r="A5" s="5" t="s">
        <v>101</v>
      </c>
      <c r="B5" s="14"/>
      <c r="C5" s="14">
        <f>0 + (Rozpočet!E36)</f>
        <v>0</v>
      </c>
    </row>
    <row r="6" spans="1:3">
      <c r="A6" s="5" t="s">
        <v>102</v>
      </c>
      <c r="B6" s="14"/>
      <c r="C6" s="14">
        <f>0 + 0 + (Rozpočet!G36)</f>
        <v>0</v>
      </c>
    </row>
    <row r="7" spans="1:3">
      <c r="A7" s="6" t="s">
        <v>103</v>
      </c>
      <c r="B7" s="20">
        <f>B3 + B4</f>
        <v>0</v>
      </c>
      <c r="C7" s="20">
        <f>C3 + C4 + C5 + C6</f>
        <v>0</v>
      </c>
    </row>
    <row r="8" spans="1:3">
      <c r="A8" s="5" t="s">
        <v>104</v>
      </c>
      <c r="B8" s="14"/>
      <c r="C8" s="14">
        <f>(C5 + C6) * Parametry!B18 / 100</f>
        <v>0</v>
      </c>
    </row>
    <row r="9" spans="1:3">
      <c r="A9" s="5" t="s">
        <v>105</v>
      </c>
      <c r="B9" s="14"/>
      <c r="C9" s="14">
        <f>0 + 0</f>
        <v>0</v>
      </c>
    </row>
    <row r="10" spans="1:3">
      <c r="A10" s="5" t="s">
        <v>106</v>
      </c>
      <c r="B10" s="14"/>
      <c r="C10" s="14">
        <f>0 + 0</f>
        <v>0</v>
      </c>
    </row>
    <row r="11" spans="1:3">
      <c r="A11" s="5" t="s">
        <v>107</v>
      </c>
      <c r="B11" s="14"/>
      <c r="C11" s="14">
        <f>(C9 + C10) * Parametry!B19 / 100</f>
        <v>0</v>
      </c>
    </row>
    <row r="12" spans="1:3">
      <c r="A12" s="6" t="s">
        <v>108</v>
      </c>
      <c r="B12" s="20">
        <f>B7</f>
        <v>0</v>
      </c>
      <c r="C12" s="20">
        <f>C7 + C8 + C9 + C10 + C11</f>
        <v>0</v>
      </c>
    </row>
    <row r="13" spans="1:3">
      <c r="A13" s="5" t="s">
        <v>109</v>
      </c>
      <c r="B13" s="14"/>
      <c r="C13" s="14">
        <f>(B12 + C12) * Parametry!B20 / 100</f>
        <v>0</v>
      </c>
    </row>
    <row r="14" spans="1:3">
      <c r="A14" s="5" t="s">
        <v>110</v>
      </c>
      <c r="B14" s="14"/>
      <c r="C14" s="14">
        <f>(B12 + C12) * Parametry!B21 / 100</f>
        <v>0</v>
      </c>
    </row>
    <row r="15" spans="1:3">
      <c r="A15" s="5" t="s">
        <v>111</v>
      </c>
      <c r="B15" s="14"/>
      <c r="C15" s="14">
        <f>(B7 + C7) * Parametry!B22 / 100</f>
        <v>0</v>
      </c>
    </row>
    <row r="16" spans="1:3">
      <c r="A16" s="4" t="s">
        <v>112</v>
      </c>
      <c r="B16" s="17"/>
      <c r="C16" s="17">
        <f>B12 + C12 + C13 + C14 + C15</f>
        <v>0</v>
      </c>
    </row>
    <row r="17" spans="1:3">
      <c r="A17" s="5" t="s">
        <v>13</v>
      </c>
      <c r="B17" s="14"/>
      <c r="C17" s="14"/>
    </row>
    <row r="18" spans="1:3">
      <c r="A18" s="4" t="s">
        <v>113</v>
      </c>
      <c r="B18" s="17"/>
      <c r="C18" s="17"/>
    </row>
    <row r="19" spans="1:3">
      <c r="A19" s="5" t="s">
        <v>114</v>
      </c>
      <c r="B19" s="14"/>
      <c r="C19" s="14">
        <f>C12 * Parametry!B23 / 100</f>
        <v>0</v>
      </c>
    </row>
    <row r="20" spans="1:3">
      <c r="A20" s="5" t="s">
        <v>115</v>
      </c>
      <c r="B20" s="14"/>
      <c r="C20" s="14">
        <f>C12 * Parametry!B24 / 100</f>
        <v>0</v>
      </c>
    </row>
    <row r="21" spans="1:3">
      <c r="A21" s="4" t="s">
        <v>116</v>
      </c>
      <c r="B21" s="17"/>
      <c r="C21" s="17">
        <f>C19 + C20</f>
        <v>0</v>
      </c>
    </row>
    <row r="22" spans="1:3">
      <c r="A22" s="5" t="s">
        <v>117</v>
      </c>
      <c r="B22" s="14"/>
      <c r="C22" s="14">
        <f>Parametry!B25 * Parametry!B28 * (C16 * Parametry!B27)^Parametry!B26</f>
        <v>0</v>
      </c>
    </row>
    <row r="23" spans="1:3">
      <c r="A23" s="5" t="s">
        <v>13</v>
      </c>
      <c r="B23" s="14"/>
      <c r="C23" s="14"/>
    </row>
    <row r="24" spans="1:3">
      <c r="A24" s="3" t="s">
        <v>118</v>
      </c>
      <c r="B24" s="19"/>
      <c r="C24" s="19">
        <f>C16 + C21 + C22</f>
        <v>0</v>
      </c>
    </row>
    <row r="25" spans="1:3">
      <c r="A25" s="5" t="s">
        <v>119</v>
      </c>
      <c r="B25" s="14">
        <f>(SUM(Rozpočet!E3:E15,Rozpočet!E17:E20,Rozpočet!E23:E33,Rozpočet!E35)) + (SUM(Rozpočet!G3:G15,Rozpočet!G17:G20,Rozpočet!G23:G33)) + B4 + C4 + C8 + C11 + C13 + C14 + C15 + C21 + C22</f>
        <v>0</v>
      </c>
      <c r="C25" s="14">
        <f>B25 * Parametry!B31 / 100</f>
        <v>0</v>
      </c>
    </row>
    <row r="26" spans="1:3">
      <c r="A26" s="5" t="s">
        <v>120</v>
      </c>
      <c r="B26" s="14">
        <f>(SUM(Rozpočet!E3,Rozpočet!E5,Rozpočet!E7,Rozpočet!E9,Rozpočet!E12,Rozpočet!E14,Rozpočet!E17,Rozpočet!E19,Rozpočet!E23,Rozpočet!E29,Rozpočet!E31:E32)) + (SUM(Rozpočet!G3,Rozpočet!G5,Rozpočet!G7,Rozpočet!G9,Rozpočet!G12,Rozpočet!G14,Rozpočet!G17,Rozpočet!G19,Rozpočet!G23,Rozpočet!G29,Rozpočet!G31:G32))</f>
        <v>0</v>
      </c>
      <c r="C26" s="14">
        <f>B26 * Parametry!B32 / 100</f>
        <v>0</v>
      </c>
    </row>
    <row r="27" spans="1:3">
      <c r="A27" s="3" t="s">
        <v>121</v>
      </c>
      <c r="B27" s="19"/>
      <c r="C27" s="19">
        <f>C24 + C25 + C26</f>
        <v>0</v>
      </c>
    </row>
    <row r="28" spans="1:3">
      <c r="A28" s="5" t="s">
        <v>13</v>
      </c>
      <c r="B28" s="14"/>
      <c r="C28" s="14"/>
    </row>
    <row r="29" spans="1:3">
      <c r="A29" s="5" t="s">
        <v>122</v>
      </c>
      <c r="B29" s="14"/>
      <c r="C29" s="14">
        <f>C24 * Parametry!B29 / 100</f>
        <v>0</v>
      </c>
    </row>
    <row r="30" spans="1:3">
      <c r="A30" s="5" t="s">
        <v>122</v>
      </c>
      <c r="B30" s="14"/>
      <c r="C30" s="14">
        <f>C24 * Parametry!B30 / 100</f>
        <v>0</v>
      </c>
    </row>
    <row r="31" spans="1:3">
      <c r="A31" s="4" t="s">
        <v>123</v>
      </c>
      <c r="B31" s="21" t="s">
        <v>52</v>
      </c>
      <c r="C31" s="21" t="s">
        <v>54</v>
      </c>
    </row>
    <row r="32" spans="1:3">
      <c r="A32" s="5" t="s">
        <v>58</v>
      </c>
      <c r="B32" s="14">
        <f>(Rozpočet!E36)</f>
        <v>0</v>
      </c>
      <c r="C32" s="14">
        <f>(Rozpočet!G36)</f>
        <v>0</v>
      </c>
    </row>
    <row r="33" spans="1:3">
      <c r="A33" s="5" t="s">
        <v>124</v>
      </c>
      <c r="B33" s="14">
        <f>(Rozpočet!E21)</f>
        <v>0</v>
      </c>
      <c r="C33" s="14">
        <f>(Rozpočet!G21)</f>
        <v>0</v>
      </c>
    </row>
    <row r="34" spans="1:3">
      <c r="A34" s="5" t="s">
        <v>125</v>
      </c>
      <c r="B34" s="14">
        <f>(Rozpočet!E34)</f>
        <v>0</v>
      </c>
      <c r="C34" s="14">
        <f>(Rozpočet!G34)</f>
        <v>0</v>
      </c>
    </row>
    <row r="35" spans="1:3">
      <c r="A35" s="5" t="s">
        <v>13</v>
      </c>
      <c r="B35" s="14"/>
      <c r="C35" s="1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E36" sqref="E36"/>
    </sheetView>
  </sheetViews>
  <sheetFormatPr defaultRowHeight="15"/>
  <cols>
    <col min="1" max="1" width="37.5703125" style="26" customWidth="1"/>
    <col min="2" max="2" width="4" style="1" bestFit="1" customWidth="1"/>
    <col min="3" max="3" width="5.42578125" style="9" bestFit="1" customWidth="1"/>
    <col min="4" max="4" width="7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7.85546875" style="9" bestFit="1" customWidth="1"/>
    <col min="9" max="9" width="11.42578125" style="9" bestFit="1" customWidth="1"/>
    <col min="10" max="10" width="0" style="8" hidden="1" customWidth="1"/>
  </cols>
  <sheetData>
    <row r="1" spans="1:9">
      <c r="A1" s="7" t="s">
        <v>0</v>
      </c>
      <c r="B1" s="2" t="s">
        <v>50</v>
      </c>
      <c r="C1" s="10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0" t="s">
        <v>57</v>
      </c>
    </row>
    <row r="2" spans="1:9">
      <c r="A2" s="22" t="s">
        <v>58</v>
      </c>
      <c r="B2" s="3" t="s">
        <v>13</v>
      </c>
      <c r="C2" s="11"/>
      <c r="D2" s="11"/>
      <c r="E2" s="11"/>
      <c r="F2" s="11"/>
      <c r="G2" s="11"/>
      <c r="H2" s="11"/>
      <c r="I2" s="11"/>
    </row>
    <row r="3" spans="1:9">
      <c r="A3" s="23" t="s">
        <v>59</v>
      </c>
      <c r="B3" s="12" t="s">
        <v>13</v>
      </c>
      <c r="C3" s="13"/>
      <c r="D3" s="13"/>
      <c r="E3" s="13"/>
      <c r="F3" s="13"/>
      <c r="G3" s="13"/>
      <c r="H3" s="13"/>
      <c r="I3" s="13"/>
    </row>
    <row r="4" spans="1:9">
      <c r="A4" s="24" t="s">
        <v>60</v>
      </c>
      <c r="B4" s="5" t="s">
        <v>61</v>
      </c>
      <c r="C4" s="14">
        <v>1</v>
      </c>
      <c r="D4" s="14">
        <v>0</v>
      </c>
      <c r="E4" s="14">
        <f>C4*D4</f>
        <v>0</v>
      </c>
      <c r="F4" s="14">
        <v>0</v>
      </c>
      <c r="G4" s="14">
        <f>C4*F4</f>
        <v>0</v>
      </c>
      <c r="H4" s="14">
        <f>D4+F4</f>
        <v>0</v>
      </c>
      <c r="I4" s="14">
        <f>E4+G4</f>
        <v>0</v>
      </c>
    </row>
    <row r="5" spans="1:9">
      <c r="A5" s="23" t="s">
        <v>62</v>
      </c>
      <c r="B5" s="12" t="s">
        <v>13</v>
      </c>
      <c r="C5" s="13"/>
      <c r="D5" s="13"/>
      <c r="E5" s="13"/>
      <c r="F5" s="13"/>
      <c r="G5" s="13"/>
      <c r="H5" s="13"/>
      <c r="I5" s="13"/>
    </row>
    <row r="6" spans="1:9" ht="24.75">
      <c r="A6" s="24" t="s">
        <v>63</v>
      </c>
      <c r="B6" s="5" t="s">
        <v>61</v>
      </c>
      <c r="C6" s="14">
        <v>1</v>
      </c>
      <c r="D6" s="14">
        <v>0</v>
      </c>
      <c r="E6" s="14">
        <f>C6*D6</f>
        <v>0</v>
      </c>
      <c r="F6" s="14">
        <v>0</v>
      </c>
      <c r="G6" s="14">
        <f>C6*F6</f>
        <v>0</v>
      </c>
      <c r="H6" s="14">
        <f>D6+F6</f>
        <v>0</v>
      </c>
      <c r="I6" s="14">
        <f>E6+G6</f>
        <v>0</v>
      </c>
    </row>
    <row r="7" spans="1:9">
      <c r="A7" s="23" t="s">
        <v>64</v>
      </c>
      <c r="B7" s="12" t="s">
        <v>13</v>
      </c>
      <c r="C7" s="13"/>
      <c r="D7" s="13"/>
      <c r="E7" s="13"/>
      <c r="F7" s="13"/>
      <c r="G7" s="13"/>
      <c r="H7" s="13"/>
      <c r="I7" s="13"/>
    </row>
    <row r="8" spans="1:9">
      <c r="A8" s="24" t="s">
        <v>65</v>
      </c>
      <c r="B8" s="5" t="s">
        <v>61</v>
      </c>
      <c r="C8" s="14">
        <v>1</v>
      </c>
      <c r="D8" s="14">
        <v>0</v>
      </c>
      <c r="E8" s="14">
        <f>C8*D8</f>
        <v>0</v>
      </c>
      <c r="F8" s="14">
        <v>0</v>
      </c>
      <c r="G8" s="14">
        <f>C8*F8</f>
        <v>0</v>
      </c>
      <c r="H8" s="14">
        <f>D8+F8</f>
        <v>0</v>
      </c>
      <c r="I8" s="14">
        <f>E8+G8</f>
        <v>0</v>
      </c>
    </row>
    <row r="9" spans="1:9">
      <c r="A9" s="23" t="s">
        <v>66</v>
      </c>
      <c r="B9" s="12" t="s">
        <v>13</v>
      </c>
      <c r="C9" s="13"/>
      <c r="D9" s="13"/>
      <c r="E9" s="13"/>
      <c r="F9" s="13"/>
      <c r="G9" s="13"/>
      <c r="H9" s="13"/>
      <c r="I9" s="13"/>
    </row>
    <row r="10" spans="1:9" ht="24.75">
      <c r="A10" s="24" t="s">
        <v>67</v>
      </c>
      <c r="B10" s="5" t="s">
        <v>68</v>
      </c>
      <c r="C10" s="14">
        <v>12</v>
      </c>
      <c r="D10" s="14">
        <v>0</v>
      </c>
      <c r="E10" s="14">
        <f>C10*D10</f>
        <v>0</v>
      </c>
      <c r="F10" s="14">
        <v>0</v>
      </c>
      <c r="G10" s="14">
        <f>C10*F10</f>
        <v>0</v>
      </c>
      <c r="H10" s="14">
        <f>D10+F10</f>
        <v>0</v>
      </c>
      <c r="I10" s="14">
        <f>E10+G10</f>
        <v>0</v>
      </c>
    </row>
    <row r="11" spans="1:9">
      <c r="A11" s="24" t="s">
        <v>69</v>
      </c>
      <c r="B11" s="5" t="s">
        <v>61</v>
      </c>
      <c r="C11" s="14">
        <v>6</v>
      </c>
      <c r="D11" s="14">
        <v>0</v>
      </c>
      <c r="E11" s="14">
        <f>C11*D11</f>
        <v>0</v>
      </c>
      <c r="F11" s="14">
        <v>0</v>
      </c>
      <c r="G11" s="14">
        <f>C11*F11</f>
        <v>0</v>
      </c>
      <c r="H11" s="14">
        <f>D11+F11</f>
        <v>0</v>
      </c>
      <c r="I11" s="14">
        <f>E11+G11</f>
        <v>0</v>
      </c>
    </row>
    <row r="12" spans="1:9">
      <c r="A12" s="23" t="s">
        <v>70</v>
      </c>
      <c r="B12" s="12" t="s">
        <v>13</v>
      </c>
      <c r="C12" s="15"/>
      <c r="D12" s="15"/>
      <c r="E12" s="15"/>
      <c r="F12" s="15"/>
      <c r="G12" s="15"/>
      <c r="H12" s="15"/>
      <c r="I12" s="15"/>
    </row>
    <row r="13" spans="1:9">
      <c r="A13" s="24" t="s">
        <v>71</v>
      </c>
      <c r="B13" s="5" t="s">
        <v>68</v>
      </c>
      <c r="C13" s="14">
        <v>20</v>
      </c>
      <c r="D13" s="14">
        <v>0</v>
      </c>
      <c r="E13" s="14">
        <f>C13*D13</f>
        <v>0</v>
      </c>
      <c r="F13" s="14">
        <v>0</v>
      </c>
      <c r="G13" s="14">
        <f>C13*F13</f>
        <v>0</v>
      </c>
      <c r="H13" s="14">
        <f>D13+F13</f>
        <v>0</v>
      </c>
      <c r="I13" s="14">
        <f>E13+G13</f>
        <v>0</v>
      </c>
    </row>
    <row r="14" spans="1:9">
      <c r="A14" s="23" t="s">
        <v>72</v>
      </c>
      <c r="B14" s="12" t="s">
        <v>13</v>
      </c>
      <c r="C14" s="15"/>
      <c r="D14" s="15"/>
      <c r="E14" s="15"/>
      <c r="F14" s="15"/>
      <c r="G14" s="15"/>
      <c r="H14" s="15"/>
      <c r="I14" s="15"/>
    </row>
    <row r="15" spans="1:9">
      <c r="A15" s="24" t="s">
        <v>73</v>
      </c>
      <c r="B15" s="5" t="s">
        <v>68</v>
      </c>
      <c r="C15" s="14">
        <v>20</v>
      </c>
      <c r="D15" s="14">
        <v>0</v>
      </c>
      <c r="E15" s="14">
        <f>C15*D15</f>
        <v>0</v>
      </c>
      <c r="F15" s="14">
        <v>0</v>
      </c>
      <c r="G15" s="14">
        <f>C15*F15</f>
        <v>0</v>
      </c>
      <c r="H15" s="14">
        <f>D15+F15</f>
        <v>0</v>
      </c>
      <c r="I15" s="14">
        <f>E15+G15</f>
        <v>0</v>
      </c>
    </row>
    <row r="16" spans="1:9">
      <c r="A16" s="25" t="s">
        <v>74</v>
      </c>
      <c r="B16" s="4" t="s">
        <v>13</v>
      </c>
      <c r="C16" s="16"/>
      <c r="D16" s="16"/>
      <c r="E16" s="16"/>
      <c r="F16" s="16"/>
      <c r="G16" s="16"/>
      <c r="H16" s="16"/>
      <c r="I16" s="16"/>
    </row>
    <row r="17" spans="1:9">
      <c r="A17" s="23" t="s">
        <v>75</v>
      </c>
      <c r="B17" s="12" t="s">
        <v>13</v>
      </c>
      <c r="C17" s="13"/>
      <c r="D17" s="13"/>
      <c r="E17" s="13"/>
      <c r="F17" s="13"/>
      <c r="G17" s="13"/>
      <c r="H17" s="13"/>
      <c r="I17" s="13"/>
    </row>
    <row r="18" spans="1:9">
      <c r="A18" s="24" t="s">
        <v>76</v>
      </c>
      <c r="B18" s="5" t="s">
        <v>61</v>
      </c>
      <c r="C18" s="14">
        <v>1</v>
      </c>
      <c r="D18" s="14">
        <v>0</v>
      </c>
      <c r="E18" s="14">
        <f>C18*D18</f>
        <v>0</v>
      </c>
      <c r="F18" s="14">
        <v>0</v>
      </c>
      <c r="G18" s="14">
        <f>C18*F18</f>
        <v>0</v>
      </c>
      <c r="H18" s="14">
        <f>D18+F18</f>
        <v>0</v>
      </c>
      <c r="I18" s="14">
        <f>E18+G18</f>
        <v>0</v>
      </c>
    </row>
    <row r="19" spans="1:9">
      <c r="A19" s="23" t="s">
        <v>77</v>
      </c>
      <c r="B19" s="12" t="s">
        <v>13</v>
      </c>
      <c r="C19" s="15"/>
      <c r="D19" s="15"/>
      <c r="E19" s="15"/>
      <c r="F19" s="15"/>
      <c r="G19" s="15"/>
      <c r="H19" s="15"/>
      <c r="I19" s="15"/>
    </row>
    <row r="20" spans="1:9" ht="24.75">
      <c r="A20" s="24" t="s">
        <v>78</v>
      </c>
      <c r="B20" s="5" t="s">
        <v>61</v>
      </c>
      <c r="C20" s="14">
        <v>1</v>
      </c>
      <c r="D20" s="14">
        <v>0</v>
      </c>
      <c r="E20" s="14">
        <f>C20*D20</f>
        <v>0</v>
      </c>
      <c r="F20" s="14">
        <v>0</v>
      </c>
      <c r="G20" s="14">
        <f>C20*F20</f>
        <v>0</v>
      </c>
      <c r="H20" s="14">
        <f>D20+F20</f>
        <v>0</v>
      </c>
      <c r="I20" s="14">
        <f>E20+G20</f>
        <v>0</v>
      </c>
    </row>
    <row r="21" spans="1:9">
      <c r="A21" s="25" t="s">
        <v>79</v>
      </c>
      <c r="B21" s="4" t="s">
        <v>13</v>
      </c>
      <c r="C21" s="16"/>
      <c r="D21" s="16"/>
      <c r="E21" s="17">
        <f>SUM(E17:E20)</f>
        <v>0</v>
      </c>
      <c r="F21" s="16"/>
      <c r="G21" s="17">
        <f>SUM(G17:G20)</f>
        <v>0</v>
      </c>
      <c r="H21" s="16"/>
      <c r="I21" s="17">
        <f>SUM(I17:I20)</f>
        <v>0</v>
      </c>
    </row>
    <row r="22" spans="1:9">
      <c r="A22" s="25" t="s">
        <v>80</v>
      </c>
      <c r="B22" s="4" t="s">
        <v>13</v>
      </c>
      <c r="C22" s="16"/>
      <c r="D22" s="16"/>
      <c r="E22" s="16"/>
      <c r="F22" s="16"/>
      <c r="G22" s="16"/>
      <c r="H22" s="16"/>
      <c r="I22" s="16"/>
    </row>
    <row r="23" spans="1:9">
      <c r="A23" s="23" t="s">
        <v>81</v>
      </c>
      <c r="B23" s="12" t="s">
        <v>13</v>
      </c>
      <c r="C23" s="15"/>
      <c r="D23" s="15"/>
      <c r="E23" s="15"/>
      <c r="F23" s="15"/>
      <c r="G23" s="15"/>
      <c r="H23" s="15"/>
      <c r="I23" s="15"/>
    </row>
    <row r="24" spans="1:9">
      <c r="A24" s="24" t="s">
        <v>82</v>
      </c>
      <c r="B24" s="5" t="s">
        <v>83</v>
      </c>
      <c r="C24" s="14">
        <v>6</v>
      </c>
      <c r="D24" s="14">
        <v>0</v>
      </c>
      <c r="E24" s="14">
        <f>C24*D24</f>
        <v>0</v>
      </c>
      <c r="F24" s="14">
        <v>0</v>
      </c>
      <c r="G24" s="14">
        <f>C24*F24</f>
        <v>0</v>
      </c>
      <c r="H24" s="14">
        <f t="shared" ref="H24:I28" si="0">D24+F24</f>
        <v>0</v>
      </c>
      <c r="I24" s="14">
        <f t="shared" si="0"/>
        <v>0</v>
      </c>
    </row>
    <row r="25" spans="1:9">
      <c r="A25" s="24" t="s">
        <v>84</v>
      </c>
      <c r="B25" s="5" t="s">
        <v>83</v>
      </c>
      <c r="C25" s="14">
        <v>6</v>
      </c>
      <c r="D25" s="14">
        <v>0</v>
      </c>
      <c r="E25" s="14">
        <f>C25*D25</f>
        <v>0</v>
      </c>
      <c r="F25" s="14">
        <v>0</v>
      </c>
      <c r="G25" s="14">
        <f>C25*F25</f>
        <v>0</v>
      </c>
      <c r="H25" s="14">
        <f t="shared" si="0"/>
        <v>0</v>
      </c>
      <c r="I25" s="14">
        <f t="shared" si="0"/>
        <v>0</v>
      </c>
    </row>
    <row r="26" spans="1:9">
      <c r="A26" s="24" t="s">
        <v>85</v>
      </c>
      <c r="B26" s="5" t="s">
        <v>83</v>
      </c>
      <c r="C26" s="14">
        <v>1</v>
      </c>
      <c r="D26" s="14">
        <v>0</v>
      </c>
      <c r="E26" s="14">
        <f>C26*D26</f>
        <v>0</v>
      </c>
      <c r="F26" s="14">
        <v>0</v>
      </c>
      <c r="G26" s="14">
        <f>C26*F26</f>
        <v>0</v>
      </c>
      <c r="H26" s="14">
        <f t="shared" si="0"/>
        <v>0</v>
      </c>
      <c r="I26" s="14">
        <f t="shared" si="0"/>
        <v>0</v>
      </c>
    </row>
    <row r="27" spans="1:9">
      <c r="A27" s="24" t="s">
        <v>86</v>
      </c>
      <c r="B27" s="5" t="s">
        <v>83</v>
      </c>
      <c r="C27" s="14">
        <v>1</v>
      </c>
      <c r="D27" s="14">
        <v>0</v>
      </c>
      <c r="E27" s="14">
        <f>C27*D27</f>
        <v>0</v>
      </c>
      <c r="F27" s="14">
        <v>0</v>
      </c>
      <c r="G27" s="14">
        <f>C27*F27</f>
        <v>0</v>
      </c>
      <c r="H27" s="14">
        <f t="shared" si="0"/>
        <v>0</v>
      </c>
      <c r="I27" s="14">
        <f t="shared" si="0"/>
        <v>0</v>
      </c>
    </row>
    <row r="28" spans="1:9">
      <c r="A28" s="24" t="s">
        <v>87</v>
      </c>
      <c r="B28" s="5" t="s">
        <v>83</v>
      </c>
      <c r="C28" s="14">
        <v>2</v>
      </c>
      <c r="D28" s="14">
        <v>0</v>
      </c>
      <c r="E28" s="14">
        <f>C28*D28</f>
        <v>0</v>
      </c>
      <c r="F28" s="14">
        <v>0</v>
      </c>
      <c r="G28" s="14">
        <f>C28*F28</f>
        <v>0</v>
      </c>
      <c r="H28" s="14">
        <f t="shared" si="0"/>
        <v>0</v>
      </c>
      <c r="I28" s="14">
        <f t="shared" si="0"/>
        <v>0</v>
      </c>
    </row>
    <row r="29" spans="1:9">
      <c r="A29" s="23" t="s">
        <v>88</v>
      </c>
      <c r="B29" s="12" t="s">
        <v>13</v>
      </c>
      <c r="C29" s="15"/>
      <c r="D29" s="15"/>
      <c r="E29" s="15"/>
      <c r="F29" s="15"/>
      <c r="G29" s="15"/>
      <c r="H29" s="15"/>
      <c r="I29" s="15"/>
    </row>
    <row r="30" spans="1:9">
      <c r="A30" s="24" t="s">
        <v>89</v>
      </c>
      <c r="B30" s="5" t="s">
        <v>83</v>
      </c>
      <c r="C30" s="14">
        <v>10</v>
      </c>
      <c r="D30" s="14">
        <v>0</v>
      </c>
      <c r="E30" s="14">
        <f>C30*D30</f>
        <v>0</v>
      </c>
      <c r="F30" s="14">
        <v>0</v>
      </c>
      <c r="G30" s="14">
        <f>C30*F30</f>
        <v>0</v>
      </c>
      <c r="H30" s="14">
        <f>D30+F30</f>
        <v>0</v>
      </c>
      <c r="I30" s="14">
        <f>E30+G30</f>
        <v>0</v>
      </c>
    </row>
    <row r="31" spans="1:9">
      <c r="A31" s="23" t="s">
        <v>90</v>
      </c>
      <c r="B31" s="12" t="s">
        <v>13</v>
      </c>
      <c r="C31" s="15"/>
      <c r="D31" s="15"/>
      <c r="E31" s="15"/>
      <c r="F31" s="15"/>
      <c r="G31" s="15"/>
      <c r="H31" s="15"/>
      <c r="I31" s="15"/>
    </row>
    <row r="32" spans="1:9">
      <c r="A32" s="23" t="s">
        <v>91</v>
      </c>
      <c r="B32" s="12" t="s">
        <v>13</v>
      </c>
      <c r="C32" s="15"/>
      <c r="D32" s="15"/>
      <c r="E32" s="15"/>
      <c r="F32" s="15"/>
      <c r="G32" s="15"/>
      <c r="H32" s="15"/>
      <c r="I32" s="15"/>
    </row>
    <row r="33" spans="1:9">
      <c r="A33" s="24" t="s">
        <v>92</v>
      </c>
      <c r="B33" s="5" t="s">
        <v>83</v>
      </c>
      <c r="C33" s="14">
        <v>8</v>
      </c>
      <c r="D33" s="14">
        <v>0</v>
      </c>
      <c r="E33" s="14">
        <f>C33*D33</f>
        <v>0</v>
      </c>
      <c r="F33" s="14">
        <v>0</v>
      </c>
      <c r="G33" s="14">
        <f>C33*F33</f>
        <v>0</v>
      </c>
      <c r="H33" s="14">
        <f>D33+F33</f>
        <v>0</v>
      </c>
      <c r="I33" s="14">
        <f>E33+G33</f>
        <v>0</v>
      </c>
    </row>
    <row r="34" spans="1:9">
      <c r="A34" s="25" t="s">
        <v>93</v>
      </c>
      <c r="B34" s="4" t="s">
        <v>13</v>
      </c>
      <c r="C34" s="16"/>
      <c r="D34" s="16"/>
      <c r="E34" s="17">
        <f>SUM(E23:E33)</f>
        <v>0</v>
      </c>
      <c r="F34" s="16"/>
      <c r="G34" s="17">
        <f>SUM(G23:G33)</f>
        <v>0</v>
      </c>
      <c r="H34" s="16"/>
      <c r="I34" s="17">
        <f>SUM(I23:I33)</f>
        <v>0</v>
      </c>
    </row>
    <row r="35" spans="1:9">
      <c r="A35" s="24" t="s">
        <v>94</v>
      </c>
      <c r="B35" s="5" t="s">
        <v>13</v>
      </c>
      <c r="C35" s="18"/>
      <c r="D35" s="18"/>
      <c r="E35" s="14">
        <v>0</v>
      </c>
      <c r="F35" s="18"/>
      <c r="G35" s="18"/>
      <c r="H35" s="18"/>
      <c r="I35" s="14">
        <f>E35+G35</f>
        <v>0</v>
      </c>
    </row>
    <row r="36" spans="1:9" ht="30">
      <c r="A36" s="22" t="s">
        <v>95</v>
      </c>
      <c r="B36" s="3" t="s">
        <v>13</v>
      </c>
      <c r="C36" s="11"/>
      <c r="D36" s="11"/>
      <c r="E36" s="19">
        <f>SUM(E3:E15,E17:E20,E23:E33,E35:E35)</f>
        <v>0</v>
      </c>
      <c r="F36" s="11"/>
      <c r="G36" s="19">
        <f>SUM(G3:G15,G17:G20,G23:G33,G35:G35)</f>
        <v>0</v>
      </c>
      <c r="H36" s="11"/>
      <c r="I36" s="19">
        <f>SUM(I3:I15,I17:I20,I23:I33,I35:I35)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3"/>
  <sheetViews>
    <sheetView workbookViewId="0">
      <selection activeCell="B37" sqref="B37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13</v>
      </c>
    </row>
    <row r="8" spans="1:2">
      <c r="A8" s="2" t="s">
        <v>14</v>
      </c>
      <c r="B8" s="4" t="s">
        <v>13</v>
      </c>
    </row>
    <row r="9" spans="1:2">
      <c r="A9" s="2" t="s">
        <v>15</v>
      </c>
      <c r="B9" s="4" t="s">
        <v>16</v>
      </c>
    </row>
    <row r="10" spans="1:2">
      <c r="A10" s="2" t="s">
        <v>17</v>
      </c>
      <c r="B10" s="4" t="s">
        <v>13</v>
      </c>
    </row>
    <row r="11" spans="1:2">
      <c r="A11" s="2" t="s">
        <v>18</v>
      </c>
      <c r="B11" s="4" t="s">
        <v>19</v>
      </c>
    </row>
    <row r="12" spans="1:2">
      <c r="A12" s="2" t="s">
        <v>20</v>
      </c>
      <c r="B12" s="4" t="s">
        <v>21</v>
      </c>
    </row>
    <row r="13" spans="1:2">
      <c r="A13" s="2" t="s">
        <v>22</v>
      </c>
      <c r="B13" s="4" t="s">
        <v>13</v>
      </c>
    </row>
    <row r="14" spans="1:2">
      <c r="A14" s="2" t="s">
        <v>23</v>
      </c>
      <c r="B14" s="4" t="s">
        <v>24</v>
      </c>
    </row>
    <row r="15" spans="1:2">
      <c r="A15" s="2" t="s">
        <v>13</v>
      </c>
      <c r="B15" s="5" t="s">
        <v>13</v>
      </c>
    </row>
    <row r="16" spans="1:2">
      <c r="A16" s="2" t="s">
        <v>25</v>
      </c>
      <c r="B16" s="6" t="s">
        <v>26</v>
      </c>
    </row>
    <row r="17" spans="1:2">
      <c r="A17" s="2" t="s">
        <v>27</v>
      </c>
      <c r="B17" s="6" t="s">
        <v>28</v>
      </c>
    </row>
    <row r="18" spans="1:2">
      <c r="A18" s="2" t="s">
        <v>29</v>
      </c>
      <c r="B18" s="6" t="s">
        <v>30</v>
      </c>
    </row>
    <row r="19" spans="1:2">
      <c r="A19" s="2" t="s">
        <v>31</v>
      </c>
      <c r="B19" s="6" t="s">
        <v>32</v>
      </c>
    </row>
    <row r="20" spans="1:2">
      <c r="A20" s="2" t="s">
        <v>33</v>
      </c>
      <c r="B20" s="6" t="s">
        <v>32</v>
      </c>
    </row>
    <row r="21" spans="1:2">
      <c r="A21" s="2" t="s">
        <v>34</v>
      </c>
      <c r="B21" s="6" t="s">
        <v>32</v>
      </c>
    </row>
    <row r="22" spans="1:2">
      <c r="A22" s="2" t="s">
        <v>35</v>
      </c>
      <c r="B22" s="6" t="s">
        <v>32</v>
      </c>
    </row>
    <row r="23" spans="1:2">
      <c r="A23" s="2" t="s">
        <v>36</v>
      </c>
      <c r="B23" s="6" t="s">
        <v>32</v>
      </c>
    </row>
    <row r="24" spans="1:2">
      <c r="A24" s="2" t="s">
        <v>37</v>
      </c>
      <c r="B24" s="6" t="s">
        <v>32</v>
      </c>
    </row>
    <row r="25" spans="1:2">
      <c r="A25" s="2" t="s">
        <v>38</v>
      </c>
      <c r="B25" s="6" t="s">
        <v>32</v>
      </c>
    </row>
    <row r="26" spans="1:2">
      <c r="A26" s="2" t="s">
        <v>39</v>
      </c>
      <c r="B26" s="6" t="s">
        <v>40</v>
      </c>
    </row>
    <row r="27" spans="1:2">
      <c r="A27" s="2" t="s">
        <v>41</v>
      </c>
      <c r="B27" s="6" t="s">
        <v>32</v>
      </c>
    </row>
    <row r="28" spans="1:2">
      <c r="A28" s="2" t="s">
        <v>42</v>
      </c>
      <c r="B28" s="6" t="s">
        <v>32</v>
      </c>
    </row>
    <row r="29" spans="1:2">
      <c r="A29" s="2" t="s">
        <v>43</v>
      </c>
      <c r="B29" s="6" t="s">
        <v>32</v>
      </c>
    </row>
    <row r="30" spans="1:2">
      <c r="A30" s="2" t="s">
        <v>44</v>
      </c>
      <c r="B30" s="6" t="s">
        <v>32</v>
      </c>
    </row>
    <row r="31" spans="1:2" ht="24.75">
      <c r="A31" s="7" t="s">
        <v>45</v>
      </c>
      <c r="B31" s="6" t="s">
        <v>46</v>
      </c>
    </row>
    <row r="32" spans="1:2">
      <c r="A32" s="2" t="s">
        <v>47</v>
      </c>
      <c r="B32" s="6" t="s">
        <v>48</v>
      </c>
    </row>
    <row r="33" spans="1:2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2024-03-12T14:21:06Z</cp:lastPrinted>
  <dcterms:created xsi:type="dcterms:W3CDTF">2024-03-12T14:18:45Z</dcterms:created>
  <dcterms:modified xsi:type="dcterms:W3CDTF">2024-03-12T14:22:14Z</dcterms:modified>
</cp:coreProperties>
</file>